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清单" sheetId="1" r:id="rId1"/>
  </sheets>
  <definedNames>
    <definedName name="_xlnm.Print_Area" localSheetId="0">清单!$A$1:$J$16</definedName>
    <definedName name="_xlnm.Print_Titles" localSheetId="0">清单!$1:$2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C8EA308E30AA45CDA42F52F9D47197BE" descr=" "/>
        <xdr:cNvPicPr/>
      </xdr:nvPicPr>
      <xdr:blipFill>
        <a:blip r:embed="rId1"/>
        <a:srcRect/>
        <a:stretch>
          <a:fillRect/>
        </a:stretch>
      </xdr:blipFill>
      <xdr:spPr>
        <a:xfrm>
          <a:off x="12872720" y="15302865"/>
          <a:ext cx="3481705" cy="2616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" name="ID_085738F73B594695881CF43583684BA5" descr=" "/>
        <xdr:cNvPicPr/>
      </xdr:nvPicPr>
      <xdr:blipFill>
        <a:blip r:embed="rId2"/>
        <a:srcRect/>
        <a:stretch>
          <a:fillRect/>
        </a:stretch>
      </xdr:blipFill>
      <xdr:spPr>
        <a:xfrm>
          <a:off x="9573260" y="3879850"/>
          <a:ext cx="9334500" cy="6267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" name="ID_E150290C2484477EB8ED5CBCE0844E02" descr=" "/>
        <xdr:cNvPicPr/>
      </xdr:nvPicPr>
      <xdr:blipFill>
        <a:blip r:embed="rId3"/>
        <a:srcRect/>
        <a:stretch>
          <a:fillRect/>
        </a:stretch>
      </xdr:blipFill>
      <xdr:spPr>
        <a:xfrm>
          <a:off x="10603230" y="12985750"/>
          <a:ext cx="9086850" cy="6057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" name="ID_26FDA8EE98954402ABB171C67920ABF2" descr=" "/>
        <xdr:cNvPicPr/>
      </xdr:nvPicPr>
      <xdr:blipFill>
        <a:blip r:embed="rId4"/>
        <a:srcRect/>
        <a:stretch>
          <a:fillRect/>
        </a:stretch>
      </xdr:blipFill>
      <xdr:spPr>
        <a:xfrm>
          <a:off x="9573260" y="5200650"/>
          <a:ext cx="8943976" cy="6248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6" name="ID_3D52BF7ABDC242E5BE4D76D82D87FCC2" descr=" "/>
        <xdr:cNvPicPr/>
      </xdr:nvPicPr>
      <xdr:blipFill>
        <a:blip r:embed="rId5"/>
        <a:srcRect/>
        <a:stretch>
          <a:fillRect/>
        </a:stretch>
      </xdr:blipFill>
      <xdr:spPr>
        <a:xfrm>
          <a:off x="10786110" y="8794750"/>
          <a:ext cx="10668000" cy="7600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" name="ID_D2A10C389B0146E3BA56D6885760EB8B" descr=" "/>
        <xdr:cNvPicPr/>
      </xdr:nvPicPr>
      <xdr:blipFill>
        <a:blip r:embed="rId6"/>
        <a:srcRect/>
        <a:stretch>
          <a:fillRect/>
        </a:stretch>
      </xdr:blipFill>
      <xdr:spPr>
        <a:xfrm>
          <a:off x="10681970" y="15327630"/>
          <a:ext cx="3470275" cy="24295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9" name="ID_61FFE3709B704AFDB6782E23C1C369AB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953625" y="1676400"/>
          <a:ext cx="7296150" cy="34290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<sst xmlns="http://schemas.openxmlformats.org/spreadsheetml/2006/main" count="64" uniqueCount="42">
  <si>
    <t>武东旧改一期项目-栏杆采购清单</t>
  </si>
  <si>
    <t>序号</t>
  </si>
  <si>
    <t>采购产品名称</t>
  </si>
  <si>
    <t>工作内容</t>
  </si>
  <si>
    <t>计算规则</t>
  </si>
  <si>
    <t>暂定钢含量（m/kg）</t>
  </si>
  <si>
    <t>单位</t>
  </si>
  <si>
    <t>暂定工程量</t>
  </si>
  <si>
    <t>税率</t>
  </si>
  <si>
    <t>含税单价（元）</t>
  </si>
  <si>
    <t>含税合价(元）</t>
  </si>
  <si>
    <t>合　　计（元）</t>
  </si>
  <si>
    <t>玻璃栏杆
（1200mm高）</t>
  </si>
  <si>
    <r>
      <t>部位：阳台、连廊
1、栏杆高度：从可踏部位顶面起算净高不低于1200mm
2、栏杆材质：镀锌钢</t>
    </r>
    <r>
      <rPr>
        <sz val="10"/>
        <color rgb="FFFF0000"/>
        <rFont val="宋体"/>
        <charset val="134"/>
      </rPr>
      <t>40*80*2.0平椭钢管扶手，40*40*3.0钢管立柱，横杆32*32*1凹槽；玻璃材质：5+0.76+5厚钢化夹层玻璃</t>
    </r>
    <r>
      <rPr>
        <sz val="10"/>
        <color rgb="FF000000"/>
        <rFont val="宋体"/>
        <charset val="134"/>
      </rPr>
      <t xml:space="preserve">
做法参22J403-1中PC13/3-65
3、含固定件、油漆等【预埋件已于主体结构预埋】
4、制作安装以及成品保护等。</t>
    </r>
  </si>
  <si>
    <t>按图纸图示长度及实际施工长度取小值计算，以中心线延长米为计算</t>
  </si>
  <si>
    <t>米</t>
  </si>
  <si>
    <t>玻璃栏杆
（700mm高）</t>
  </si>
  <si>
    <r>
      <t>部位：阳台、连廊
1、栏杆高度：从可踏部位顶面起算净高不低于700mm
2、栏杆材质：镀锌钢</t>
    </r>
    <r>
      <rPr>
        <sz val="10"/>
        <color rgb="FFFF0000"/>
        <rFont val="宋体"/>
        <charset val="134"/>
      </rPr>
      <t>40*80*2.0平椭钢管扶手，40*40*3.0钢管立柱，横杆32*32*1凹槽；玻璃材质：5+0.76+5厚钢化夹层玻璃</t>
    </r>
    <r>
      <rPr>
        <sz val="10"/>
        <color rgb="FF000000"/>
        <rFont val="宋体"/>
        <charset val="134"/>
      </rPr>
      <t xml:space="preserve">
做法参22J403-1中PC13/3-65
3、含固定件、油漆等【预埋件已于主体结构预埋】
4、制作安装以及成品保护等。</t>
    </r>
  </si>
  <si>
    <r>
      <t>部位：开闭所
1、栏杆高度：从可踏部位顶面起算净高不低于1200mm
2、栏杆材质：</t>
    </r>
    <r>
      <rPr>
        <b/>
        <sz val="10"/>
        <color rgb="FF000000"/>
        <rFont val="宋体"/>
        <charset val="134"/>
      </rPr>
      <t>304不锈钢，</t>
    </r>
    <r>
      <rPr>
        <sz val="10"/>
        <color rgb="FFFF0000"/>
        <rFont val="宋体"/>
        <charset val="134"/>
      </rPr>
      <t>60*2</t>
    </r>
    <r>
      <rPr>
        <b/>
        <sz val="10"/>
        <color rgb="FFFF0000"/>
        <rFont val="宋体"/>
        <charset val="134"/>
      </rPr>
      <t>不钢管</t>
    </r>
    <r>
      <rPr>
        <sz val="10"/>
        <color rgb="FFFF0000"/>
        <rFont val="宋体"/>
        <charset val="134"/>
      </rPr>
      <t>扶手，60*3</t>
    </r>
    <r>
      <rPr>
        <b/>
        <sz val="10"/>
        <color rgb="FFFF0000"/>
        <rFont val="宋体"/>
        <charset val="134"/>
      </rPr>
      <t>不钢管</t>
    </r>
    <r>
      <rPr>
        <sz val="10"/>
        <color rgb="FFFF0000"/>
        <rFont val="宋体"/>
        <charset val="134"/>
      </rPr>
      <t>立柱；玻璃材质：5+0.76+5厚钢化夹层玻璃</t>
    </r>
    <r>
      <rPr>
        <sz val="10"/>
        <color rgb="FF000000"/>
        <rFont val="宋体"/>
        <charset val="134"/>
      </rPr>
      <t xml:space="preserve">
做法参22J403-1中2-32-C7
3、含预埋件、固定件、油漆等
4、制作安装以及成品保护等。</t>
    </r>
  </si>
  <si>
    <t>楼梯栏杆
（900mm高）</t>
  </si>
  <si>
    <r>
      <t>1、栏杆高度：从可踏部位顶面起算净高不低于900mm
2、栏杆材质：</t>
    </r>
    <r>
      <rPr>
        <b/>
        <sz val="10"/>
        <color rgb="FF000000"/>
        <rFont val="宋体"/>
        <charset val="134"/>
      </rPr>
      <t>镀锌栏杆</t>
    </r>
    <r>
      <rPr>
        <sz val="10"/>
        <color rgb="FF000000"/>
        <rFont val="宋体"/>
        <charset val="134"/>
      </rPr>
      <t>，</t>
    </r>
    <r>
      <rPr>
        <sz val="10"/>
        <color rgb="FFFF0000"/>
        <rFont val="宋体"/>
        <charset val="134"/>
      </rPr>
      <t>扶手为30*60*1.2椭圆管，主立杆为35*35*1.2方管，横杆25*25*1.2方管，竖杆为16*16*1.2方管@110mm</t>
    </r>
    <r>
      <rPr>
        <sz val="10"/>
        <color rgb="FF000000"/>
        <rFont val="宋体"/>
        <charset val="134"/>
      </rPr>
      <t xml:space="preserve">
做法参22J403-1中2-7-A1，栏杆顶部承受的水平荷载应≥1.0KN/m
3、含预埋件、固定件、油漆等
4、制作安装以及成品保护等。</t>
    </r>
  </si>
  <si>
    <t>楼梯栏杆
（1100mm高）</t>
  </si>
  <si>
    <r>
      <t>1、栏杆高度：从可踏部位顶面起算净高不低于1100mm
2、栏杆材质：</t>
    </r>
    <r>
      <rPr>
        <b/>
        <sz val="10"/>
        <color rgb="FF000000"/>
        <rFont val="宋体"/>
        <charset val="134"/>
      </rPr>
      <t>镀锌栏杆</t>
    </r>
    <r>
      <rPr>
        <sz val="10"/>
        <color rgb="FF000000"/>
        <rFont val="宋体"/>
        <charset val="134"/>
      </rPr>
      <t>，</t>
    </r>
    <r>
      <rPr>
        <sz val="10"/>
        <color rgb="FFFF0000"/>
        <rFont val="宋体"/>
        <charset val="134"/>
      </rPr>
      <t>扶手为30*60*1.2椭圆管，主立杆为35*35*1.2方管，横杆25*25*1.2方管，竖杆为16*16*1.2方管@110mm</t>
    </r>
    <r>
      <rPr>
        <sz val="10"/>
        <color rgb="FF000000"/>
        <rFont val="宋体"/>
        <charset val="134"/>
      </rPr>
      <t xml:space="preserve">
做法参22J403-1中2-7-A1，栏杆顶部承受的水平荷载应≥1.0KN/m
3、含预埋件、固定件、油漆等
4、制作安装以及成品保护等。</t>
    </r>
  </si>
  <si>
    <t>楼梯栏杆
（1200mm高）</t>
  </si>
  <si>
    <r>
      <t>1、栏杆高度：从可踏部位顶面起算净高不低于1200mm
2、栏杆材质：</t>
    </r>
    <r>
      <rPr>
        <b/>
        <sz val="10"/>
        <color rgb="FF000000"/>
        <rFont val="宋体"/>
        <charset val="134"/>
      </rPr>
      <t>镀锌栏杆</t>
    </r>
    <r>
      <rPr>
        <sz val="10"/>
        <color rgb="FF000000"/>
        <rFont val="宋体"/>
        <charset val="134"/>
      </rPr>
      <t>，</t>
    </r>
    <r>
      <rPr>
        <sz val="10"/>
        <color rgb="FFFF0000"/>
        <rFont val="宋体"/>
        <charset val="134"/>
      </rPr>
      <t>扶手为30*60*1.2椭圆管，主立杆为35*35*1.2方管，横杆25*25*1.2方管，竖杆为16*16*1.2方管@110mm</t>
    </r>
    <r>
      <rPr>
        <sz val="10"/>
        <color rgb="FF000000"/>
        <rFont val="宋体"/>
        <charset val="134"/>
      </rPr>
      <t xml:space="preserve">
做法参22J403-1中2-7-A1，栏杆顶部承受的水平荷载应≥1.0KN/m
3、含预埋件、固定件、油漆等
4、制作安装以及成品保护等。</t>
    </r>
  </si>
  <si>
    <t>护窗栏杆（900mm高）</t>
  </si>
  <si>
    <r>
      <t>部位：飘窗护杆
1、栏杆高度：从可踏部位顶面起算净高不低于900mm
2、栏杆材质：</t>
    </r>
    <r>
      <rPr>
        <b/>
        <sz val="10"/>
        <color rgb="FF000000"/>
        <rFont val="宋体"/>
        <charset val="134"/>
      </rPr>
      <t>镀锌栏杆，</t>
    </r>
    <r>
      <rPr>
        <sz val="10"/>
        <color rgb="FFFF0000"/>
        <rFont val="宋体"/>
        <charset val="134"/>
      </rPr>
      <t>25*25*1.2钢管横杆，16*16*1.2@110竖向钢管</t>
    </r>
    <r>
      <rPr>
        <sz val="10"/>
        <color rgb="FF000000"/>
        <rFont val="宋体"/>
        <charset val="134"/>
      </rPr>
      <t xml:space="preserve">
做法参22J403-1中HC5/4-23
3、含预埋件、固定件、油漆等
4、制作安装以及成品保护等。</t>
    </r>
  </si>
  <si>
    <t>护窗栏杆（300mm高）</t>
  </si>
  <si>
    <r>
      <t>部位：前室护杆
1、栏杆高度：从可踏部位顶面起算净高不低于300mm
2、栏杆材质：</t>
    </r>
    <r>
      <rPr>
        <b/>
        <sz val="10"/>
        <color rgb="FF000000"/>
        <rFont val="宋体"/>
        <charset val="134"/>
      </rPr>
      <t>镀锌栏杆，</t>
    </r>
    <r>
      <rPr>
        <sz val="10"/>
        <color rgb="FFFF0000"/>
        <rFont val="宋体"/>
        <charset val="134"/>
      </rPr>
      <t>25*25*1.2钢管横杆，16*16*1.2@110竖向钢管</t>
    </r>
    <r>
      <rPr>
        <sz val="10"/>
        <color rgb="FF000000"/>
        <rFont val="宋体"/>
        <charset val="134"/>
      </rPr>
      <t xml:space="preserve">
做法参22J403-1中HC5/4-23
3、含预埋件、固定件、油漆等
4、制作安装以及成品保护等。</t>
    </r>
  </si>
  <si>
    <t>坡道护栏
（1100mm高）</t>
  </si>
  <si>
    <r>
      <t>1、栏杆高度：从可踏部位顶面起算净高不低于1100mm
2、栏杆材质：</t>
    </r>
    <r>
      <rPr>
        <sz val="10"/>
        <color rgb="FFFF0000"/>
        <rFont val="宋体"/>
        <charset val="134"/>
      </rPr>
      <t>镀锌栏杆，40*80*2.0平椭扶手、立柱40*40*3.0、横杆32*32*1.2、竖杆19*19*1.0@110mm</t>
    </r>
    <r>
      <rPr>
        <sz val="10"/>
        <color rgb="FF000000"/>
        <rFont val="宋体"/>
        <charset val="134"/>
      </rPr>
      <t xml:space="preserve">
做法详22J403-1中PA33/3-45
3、含预埋件、固定件、油漆等
4、制作安装以及成品保护等。</t>
    </r>
  </si>
  <si>
    <t>屋面栏杆
（1200mm高）</t>
  </si>
  <si>
    <r>
      <t>1、栏杆高度：从可踏部位顶面起算净高不低于1200mm
2、栏杆材质：</t>
    </r>
    <r>
      <rPr>
        <b/>
        <sz val="10"/>
        <color rgb="FFFF0000"/>
        <rFont val="宋体"/>
        <charset val="134"/>
      </rPr>
      <t>镀锌栏杆，</t>
    </r>
    <r>
      <rPr>
        <sz val="10"/>
        <color rgb="FFFF0000"/>
        <rFont val="宋体"/>
        <charset val="134"/>
      </rPr>
      <t xml:space="preserve">40*80*2.0平椭扶手、立柱40*40*3.0、横杆32*32*1.2、竖杆19*19*1.0@110mm
</t>
    </r>
    <r>
      <rPr>
        <sz val="10"/>
        <rFont val="宋体"/>
        <charset val="134"/>
      </rPr>
      <t>做法详22J403-1中PA33/3-45</t>
    </r>
    <r>
      <rPr>
        <sz val="10"/>
        <color rgb="FF000000"/>
        <rFont val="宋体"/>
        <charset val="134"/>
      </rPr>
      <t xml:space="preserve">
3、含预埋件、固定件、油漆等
4、制作安装以及成品保护等。</t>
    </r>
  </si>
  <si>
    <t>无障碍坡道栏杆</t>
  </si>
  <si>
    <r>
      <t>部位：住宅首层入户无障碍坡道栏杆
1、扶手为</t>
    </r>
    <r>
      <rPr>
        <sz val="10"/>
        <color rgb="FFFF0000"/>
        <rFont val="宋体"/>
        <charset val="134"/>
      </rPr>
      <t>φ45*2</t>
    </r>
    <r>
      <rPr>
        <b/>
        <sz val="10"/>
        <color rgb="FFFF0000"/>
        <rFont val="宋体"/>
        <charset val="134"/>
      </rPr>
      <t>不锈钢</t>
    </r>
    <r>
      <rPr>
        <sz val="10"/>
        <color rgb="FF000000"/>
        <rFont val="宋体"/>
        <charset val="134"/>
      </rPr>
      <t>钢管，立杆为φ25*1.5</t>
    </r>
    <r>
      <rPr>
        <b/>
        <sz val="10"/>
        <color rgb="FFFF0000"/>
        <rFont val="宋体"/>
        <charset val="134"/>
      </rPr>
      <t>不锈钢</t>
    </r>
    <r>
      <rPr>
        <sz val="10"/>
        <color rgb="FF000000"/>
        <rFont val="宋体"/>
        <charset val="134"/>
      </rPr>
      <t>钢管@750~900；</t>
    </r>
    <r>
      <rPr>
        <b/>
        <sz val="10"/>
        <color rgb="FF000000"/>
        <rFont val="宋体"/>
        <charset val="134"/>
      </rPr>
      <t>304不锈钢。</t>
    </r>
    <r>
      <rPr>
        <sz val="10"/>
        <color rgb="FF000000"/>
        <rFont val="宋体"/>
        <charset val="134"/>
      </rPr>
      <t xml:space="preserve">
做法详13ZJ301 1/14
2、含预埋件、固定件、油漆等
3、制作安装以及成品保护等。</t>
    </r>
  </si>
  <si>
    <t>镀锌钢增减钢含量</t>
  </si>
  <si>
    <t>金属材料包含大立杆、小立杆、钢管垫板、横杆、扶手、预埋件、固定件、油漆等，含制作安装以及成品保护等。</t>
  </si>
  <si>
    <t>m/kg</t>
  </si>
  <si>
    <t>集水井及屋面锌钢爬梯、配电房室外钢梯</t>
  </si>
  <si>
    <t>均包含运费及图纸深化设计中的所有材料、固定件、油漆等，含制作安装以及成品保护等。</t>
  </si>
  <si>
    <t>按深化图纸计算重量</t>
  </si>
  <si>
    <t>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</si>
</sst>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2"/>
      <color rgb="FFFF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K4" sqref="K4:K5"/>
    </sheetView>
  </sheetViews>
  <sheetFormatPr defaultColWidth="9" defaultRowHeight="14.4"/>
  <cols>
    <col min="1" max="1" width="7.37962962962963" style="1" customWidth="1"/>
    <col min="2" max="2" width="12.3796296296296" style="1" customWidth="1"/>
    <col min="3" max="3" width="48.1666666666667" style="1" customWidth="1"/>
    <col min="4" max="4" width="19.6296296296296" style="1" customWidth="1"/>
    <col min="5" max="5" width="10.6296296296296" style="2" customWidth="1"/>
    <col min="6" max="6" width="6.87962962962963" style="1" customWidth="1"/>
    <col min="7" max="7" width="8" style="1" customWidth="1"/>
    <col min="8" max="8" width="6.81481481481481" style="1" customWidth="1"/>
    <col min="9" max="9" width="12.1296296296296" style="3" customWidth="1"/>
    <col min="10" max="10" width="13.1296296296296" style="4" customWidth="1"/>
    <col min="11" max="11" width="30.5555555555556" style="1" customWidth="1"/>
    <col min="12" max="12" width="17.1574074074074" style="1" customWidth="1"/>
    <col min="13" max="13" width="18.4074074074074" style="1"/>
    <col min="14" max="16384" width="9" style="1"/>
  </cols>
  <sheetData>
    <row r="1" s="1" customFormat="1" ht="48" customHeight="1" spans="1:12">
      <c r="A1" s="5" t="s">
        <v>0</v>
      </c>
      <c r="B1" s="5"/>
      <c r="C1" s="5"/>
      <c r="D1" s="5"/>
      <c r="E1" s="5"/>
      <c r="F1" s="5"/>
      <c r="G1" s="5"/>
      <c r="H1" s="6"/>
      <c r="I1" s="7"/>
      <c r="J1" s="8"/>
    </row>
    <row r="2" s="1" customFormat="1" ht="54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1" t="s">
        <v>9</v>
      </c>
      <c r="J2" s="12" t="s">
        <v>10</v>
      </c>
      <c r="K2" s="13"/>
    </row>
    <row r="3" s="1" customFormat="1" ht="30" customHeight="1" spans="1:12">
      <c r="A3" s="14" t="s">
        <v>11</v>
      </c>
      <c r="B3" s="15"/>
      <c r="C3" s="15"/>
      <c r="D3" s="15"/>
      <c r="E3" s="15"/>
      <c r="F3" s="15"/>
      <c r="G3" s="15"/>
      <c r="H3" s="16"/>
      <c r="I3" s="17"/>
      <c r="J3" s="18">
        <f>SUM(J4:J16)</f>
        <v>0</v>
      </c>
    </row>
    <row r="4" s="1" customFormat="1" ht="105" customHeight="1" spans="1:12">
      <c r="A4" s="19">
        <v>1</v>
      </c>
      <c r="B4" s="20" t="s">
        <v>12</v>
      </c>
      <c r="C4" s="21" t="s">
        <v>13</v>
      </c>
      <c r="D4" s="10" t="s">
        <v>14</v>
      </c>
      <c r="E4" s="22"/>
      <c r="F4" s="9" t="s">
        <v>15</v>
      </c>
      <c r="G4" s="9">
        <v>960</v>
      </c>
      <c r="H4" s="23">
        <v>0.13</v>
      </c>
      <c r="I4" s="24"/>
      <c r="J4" s="25">
        <f>G4*I4</f>
        <v>0</v>
      </c>
      <c r="K4" s="2" t="str">
        <f>_xlfn.DISPIMG("ID_61FFE3709B704AFDB6782E23C1C369AB",1)</f>
        <v>=DISPIMG("ID_61FFE3709B704AFDB6782E23C1C369AB",1)</v>
      </c>
    </row>
    <row r="5" s="1" customFormat="1" ht="102" customHeight="1" spans="1:12">
      <c r="A5" s="19">
        <v>2</v>
      </c>
      <c r="B5" s="20" t="s">
        <v>16</v>
      </c>
      <c r="C5" s="21" t="s">
        <v>17</v>
      </c>
      <c r="D5" s="10" t="s">
        <v>14</v>
      </c>
      <c r="E5" s="26"/>
      <c r="F5" s="9" t="s">
        <v>15</v>
      </c>
      <c r="G5" s="9">
        <v>28</v>
      </c>
      <c r="H5" s="23">
        <v>0.13</v>
      </c>
      <c r="I5" s="24"/>
      <c r="J5" s="25">
        <f t="shared" ref="J5:J16" si="0">G5*I5</f>
        <v>0</v>
      </c>
      <c r="K5" s="2"/>
    </row>
    <row r="6" s="1" customFormat="1" ht="102" customHeight="1" spans="1:12">
      <c r="A6" s="19">
        <v>3</v>
      </c>
      <c r="B6" s="20" t="s">
        <v>12</v>
      </c>
      <c r="C6" s="21" t="s">
        <v>18</v>
      </c>
      <c r="D6" s="10" t="s">
        <v>14</v>
      </c>
      <c r="E6" s="26"/>
      <c r="F6" s="9" t="s">
        <v>15</v>
      </c>
      <c r="G6" s="9">
        <v>105</v>
      </c>
      <c r="H6" s="23">
        <v>0.13</v>
      </c>
      <c r="I6" s="24"/>
      <c r="J6" s="25">
        <f t="shared" si="0"/>
        <v>0</v>
      </c>
      <c r="K6" s="1" t="str">
        <f>_xlfn.DISPIMG("ID_085738F73B594695881CF43583684BA5",1)</f>
        <v>=DISPIMG("ID_085738F73B594695881CF43583684BA5",1)</v>
      </c>
    </row>
    <row r="7" s="1" customFormat="1" ht="101" customHeight="1" spans="1:12">
      <c r="A7" s="19">
        <v>4</v>
      </c>
      <c r="B7" s="20" t="s">
        <v>19</v>
      </c>
      <c r="C7" s="27" t="s">
        <v>20</v>
      </c>
      <c r="D7" s="10" t="s">
        <v>14</v>
      </c>
      <c r="E7" s="26">
        <v>9</v>
      </c>
      <c r="F7" s="9" t="s">
        <v>15</v>
      </c>
      <c r="G7" s="9">
        <v>620</v>
      </c>
      <c r="H7" s="23">
        <v>0.13</v>
      </c>
      <c r="I7" s="11"/>
      <c r="J7" s="25">
        <f t="shared" si="0"/>
        <v>0</v>
      </c>
      <c r="K7" s="2" t="str">
        <f>_xlfn.DISPIMG("ID_26FDA8EE98954402ABB171C67920ABF2",1)</f>
        <v>=DISPIMG("ID_26FDA8EE98954402ABB171C67920ABF2",1)</v>
      </c>
    </row>
    <row r="8" s="1" customFormat="1" ht="104" customHeight="1" spans="1:12">
      <c r="A8" s="19">
        <v>5</v>
      </c>
      <c r="B8" s="20" t="s">
        <v>21</v>
      </c>
      <c r="C8" s="27" t="s">
        <v>22</v>
      </c>
      <c r="D8" s="10" t="s">
        <v>14</v>
      </c>
      <c r="E8" s="26">
        <v>10</v>
      </c>
      <c r="F8" s="9" t="s">
        <v>15</v>
      </c>
      <c r="G8" s="9">
        <v>37</v>
      </c>
      <c r="H8" s="23">
        <v>0.13</v>
      </c>
      <c r="I8" s="11"/>
      <c r="J8" s="25">
        <f t="shared" si="0"/>
        <v>0</v>
      </c>
      <c r="K8" s="2"/>
    </row>
    <row r="9" s="1" customFormat="1" ht="107" customHeight="1" spans="1:12">
      <c r="A9" s="19">
        <v>6</v>
      </c>
      <c r="B9" s="20" t="s">
        <v>23</v>
      </c>
      <c r="C9" s="27" t="s">
        <v>24</v>
      </c>
      <c r="D9" s="10" t="s">
        <v>14</v>
      </c>
      <c r="E9" s="26">
        <v>10.5</v>
      </c>
      <c r="F9" s="9" t="s">
        <v>15</v>
      </c>
      <c r="G9" s="9">
        <v>3</v>
      </c>
      <c r="H9" s="23">
        <v>0.13</v>
      </c>
      <c r="I9" s="11"/>
      <c r="J9" s="25">
        <f t="shared" si="0"/>
        <v>0</v>
      </c>
      <c r="K9" s="2"/>
    </row>
    <row r="10" s="1" customFormat="1" ht="92" customHeight="1" spans="1:12">
      <c r="A10" s="19">
        <v>7</v>
      </c>
      <c r="B10" s="20" t="s">
        <v>25</v>
      </c>
      <c r="C10" s="27" t="s">
        <v>26</v>
      </c>
      <c r="D10" s="10" t="s">
        <v>14</v>
      </c>
      <c r="E10" s="26">
        <v>5.5</v>
      </c>
      <c r="F10" s="9" t="s">
        <v>15</v>
      </c>
      <c r="G10" s="9">
        <v>690</v>
      </c>
      <c r="H10" s="23">
        <v>0.13</v>
      </c>
      <c r="I10" s="11"/>
      <c r="J10" s="25">
        <f t="shared" si="0"/>
        <v>0</v>
      </c>
      <c r="K10" s="2" t="str">
        <f>_xlfn.DISPIMG("ID_3D52BF7ABDC242E5BE4D76D82D87FCC2",1)</f>
        <v>=DISPIMG("ID_3D52BF7ABDC242E5BE4D76D82D87FCC2",1)</v>
      </c>
    </row>
    <row r="11" s="1" customFormat="1" ht="91" customHeight="1" spans="1:12">
      <c r="A11" s="19">
        <v>8</v>
      </c>
      <c r="B11" s="20" t="s">
        <v>27</v>
      </c>
      <c r="C11" s="27" t="s">
        <v>28</v>
      </c>
      <c r="D11" s="10" t="s">
        <v>14</v>
      </c>
      <c r="E11" s="26">
        <v>2.4</v>
      </c>
      <c r="F11" s="9" t="s">
        <v>15</v>
      </c>
      <c r="G11" s="9">
        <v>170</v>
      </c>
      <c r="H11" s="23">
        <v>0.13</v>
      </c>
      <c r="I11" s="11"/>
      <c r="J11" s="25">
        <f t="shared" si="0"/>
        <v>0</v>
      </c>
      <c r="K11" s="2"/>
    </row>
    <row r="12" s="1" customFormat="1" ht="85" customHeight="1" spans="1:12">
      <c r="A12" s="19">
        <v>9</v>
      </c>
      <c r="B12" s="20" t="s">
        <v>29</v>
      </c>
      <c r="C12" s="27" t="s">
        <v>30</v>
      </c>
      <c r="D12" s="10" t="s">
        <v>14</v>
      </c>
      <c r="E12" s="26">
        <v>13</v>
      </c>
      <c r="F12" s="9" t="s">
        <v>15</v>
      </c>
      <c r="G12" s="9">
        <v>90</v>
      </c>
      <c r="H12" s="23">
        <v>0.13</v>
      </c>
      <c r="I12" s="11"/>
      <c r="J12" s="25">
        <f t="shared" si="0"/>
        <v>0</v>
      </c>
      <c r="K12" s="28" t="str">
        <f>_xlfn.DISPIMG("ID_E150290C2484477EB8ED5CBCE0844E02",1)</f>
        <v>=DISPIMG("ID_E150290C2484477EB8ED5CBCE0844E02",1)</v>
      </c>
    </row>
    <row r="13" s="1" customFormat="1" ht="89" customHeight="1" spans="1:12">
      <c r="A13" s="19">
        <v>10</v>
      </c>
      <c r="B13" s="20" t="s">
        <v>31</v>
      </c>
      <c r="C13" s="27" t="s">
        <v>32</v>
      </c>
      <c r="D13" s="10" t="s">
        <v>14</v>
      </c>
      <c r="E13" s="26">
        <v>13.9</v>
      </c>
      <c r="F13" s="9" t="s">
        <v>15</v>
      </c>
      <c r="G13" s="9">
        <v>300</v>
      </c>
      <c r="H13" s="23">
        <v>0.13</v>
      </c>
      <c r="I13" s="11"/>
      <c r="J13" s="25">
        <f t="shared" si="0"/>
        <v>0</v>
      </c>
      <c r="K13" s="28"/>
    </row>
    <row r="14" s="1" customFormat="1" ht="79" customHeight="1" spans="1:12">
      <c r="A14" s="19">
        <v>11</v>
      </c>
      <c r="B14" s="20" t="s">
        <v>33</v>
      </c>
      <c r="C14" s="27" t="s">
        <v>34</v>
      </c>
      <c r="D14" s="10" t="s">
        <v>14</v>
      </c>
      <c r="E14" s="26">
        <v>3.3</v>
      </c>
      <c r="F14" s="9" t="s">
        <v>15</v>
      </c>
      <c r="G14" s="9">
        <v>105</v>
      </c>
      <c r="H14" s="23">
        <v>0.13</v>
      </c>
      <c r="I14" s="24"/>
      <c r="J14" s="25">
        <f t="shared" si="0"/>
        <v>0</v>
      </c>
      <c r="K14" s="1" t="str">
        <f>_xlfn.DISPIMG("ID_C8EA308E30AA45CDA42F52F9D47197BE",1)</f>
        <v>=DISPIMG("ID_C8EA308E30AA45CDA42F52F9D47197BE",1)</v>
      </c>
      <c r="L14" s="1" t="str">
        <f>_xlfn.DISPIMG("ID_D2A10C389B0146E3BA56D6885760EB8B",1)</f>
        <v>=DISPIMG("ID_D2A10C389B0146E3BA56D6885760EB8B",1)</v>
      </c>
    </row>
    <row r="15" s="1" customFormat="1" ht="53" customHeight="1" spans="1:12">
      <c r="A15" s="19">
        <v>12</v>
      </c>
      <c r="B15" s="20" t="s">
        <v>35</v>
      </c>
      <c r="C15" s="27" t="s">
        <v>36</v>
      </c>
      <c r="D15" s="10" t="s">
        <v>14</v>
      </c>
      <c r="E15" s="26"/>
      <c r="F15" s="9" t="s">
        <v>37</v>
      </c>
      <c r="G15" s="9">
        <v>1</v>
      </c>
      <c r="H15" s="23">
        <v>0.13</v>
      </c>
      <c r="I15" s="29"/>
      <c r="J15" s="25">
        <f t="shared" si="0"/>
        <v>0</v>
      </c>
    </row>
    <row r="16" s="1" customFormat="1" ht="47" customHeight="1" spans="1:12">
      <c r="A16" s="19">
        <v>13</v>
      </c>
      <c r="B16" s="20" t="s">
        <v>38</v>
      </c>
      <c r="C16" s="27" t="s">
        <v>39</v>
      </c>
      <c r="D16" s="10" t="s">
        <v>40</v>
      </c>
      <c r="E16" s="26"/>
      <c r="F16" s="9" t="s">
        <v>41</v>
      </c>
      <c r="G16" s="9">
        <v>15</v>
      </c>
      <c r="H16" s="23">
        <v>0.13</v>
      </c>
      <c r="I16" s="29"/>
      <c r="J16" s="25">
        <f t="shared" si="0"/>
        <v>0</v>
      </c>
    </row>
    <row r="17" ht="31.5" customHeight="1"/>
    <row r="18" ht="27.95" customHeight="1"/>
    <row r="19" ht="27.95" customHeight="1"/>
    <row r="20" ht="27.95" customHeight="1"/>
    <row r="21" ht="27.95" customHeight="1"/>
    <row r="22" ht="27.95" customHeight="1"/>
  </sheetData>
  <mergeCells count="6">
    <mergeCell ref="A1:J1"/>
    <mergeCell ref="A3:I3"/>
    <mergeCell ref="K4:K5"/>
    <mergeCell ref="K7:K9"/>
    <mergeCell ref="K10:K11"/>
    <mergeCell ref="K12:K13"/>
  </mergeCells>
  <pageMargins left="0.275" right="0.0388888888888889" top="0.314583333333333" bottom="0.275" header="0.156944444444444" footer="0.11805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尒雅￠</cp:lastModifiedBy>
  <dcterms:created xsi:type="dcterms:W3CDTF">2026-05-18T02:25:00Z</dcterms:created>
  <dcterms:modified xsi:type="dcterms:W3CDTF">2026-05-20T12:31:39Z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BADBCDAE62024F2E94F52D873FC24809_13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